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0" windowWidth="19170" windowHeight="742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60" i="1" l="1"/>
  <c r="F60" i="1"/>
  <c r="G39" i="1" l="1"/>
  <c r="H61" i="1" l="1"/>
  <c r="G53" i="1"/>
  <c r="G41" i="1"/>
  <c r="H43" i="1"/>
  <c r="F41" i="1"/>
  <c r="H60" i="1" l="1"/>
  <c r="F30" i="1"/>
  <c r="F11" i="1"/>
  <c r="H45" i="1" l="1"/>
  <c r="F39" i="1"/>
  <c r="G62" i="1" l="1"/>
  <c r="G59" i="1" s="1"/>
  <c r="F62" i="1"/>
  <c r="F57" i="1"/>
  <c r="F53" i="1"/>
  <c r="F46" i="1"/>
  <c r="F44" i="1"/>
  <c r="H63" i="1"/>
  <c r="H58" i="1"/>
  <c r="G57" i="1"/>
  <c r="H56" i="1"/>
  <c r="G55" i="1"/>
  <c r="F55" i="1"/>
  <c r="H54" i="1"/>
  <c r="G46" i="1"/>
  <c r="G44" i="1"/>
  <c r="H44" i="1" s="1"/>
  <c r="H40" i="1"/>
  <c r="H42" i="1"/>
  <c r="H47" i="1"/>
  <c r="H48" i="1"/>
  <c r="H39" i="1"/>
  <c r="F27" i="1"/>
  <c r="F25" i="1"/>
  <c r="F23" i="1"/>
  <c r="F16" i="1"/>
  <c r="F14" i="1"/>
  <c r="F9" i="1"/>
  <c r="F49" i="1" l="1"/>
  <c r="F32" i="1"/>
  <c r="F19" i="1"/>
  <c r="F64" i="1"/>
  <c r="G64" i="1"/>
  <c r="H57" i="1"/>
  <c r="H55" i="1"/>
  <c r="H62" i="1"/>
  <c r="H46" i="1"/>
  <c r="G49" i="1"/>
  <c r="H41" i="1"/>
  <c r="H59" i="1"/>
  <c r="H53" i="1"/>
  <c r="H64" i="1" l="1"/>
  <c r="H49" i="1"/>
</calcChain>
</file>

<file path=xl/sharedStrings.xml><?xml version="1.0" encoding="utf-8"?>
<sst xmlns="http://schemas.openxmlformats.org/spreadsheetml/2006/main" count="84" uniqueCount="48">
  <si>
    <t>分担金及び負担金</t>
    <rPh sb="0" eb="3">
      <t>ブンタンキン</t>
    </rPh>
    <rPh sb="3" eb="4">
      <t>オヨ</t>
    </rPh>
    <rPh sb="5" eb="8">
      <t>フタンキン</t>
    </rPh>
    <phoneticPr fontId="1"/>
  </si>
  <si>
    <t>負担金</t>
    <rPh sb="0" eb="3">
      <t>フタンキン</t>
    </rPh>
    <phoneticPr fontId="1"/>
  </si>
  <si>
    <t>款</t>
    <rPh sb="0" eb="1">
      <t>カン</t>
    </rPh>
    <phoneticPr fontId="1"/>
  </si>
  <si>
    <t>項</t>
    <rPh sb="0" eb="1">
      <t>コウ</t>
    </rPh>
    <phoneticPr fontId="1"/>
  </si>
  <si>
    <t>予算現額</t>
    <rPh sb="0" eb="2">
      <t>ヨサン</t>
    </rPh>
    <rPh sb="2" eb="4">
      <t>ゲンガク</t>
    </rPh>
    <phoneticPr fontId="1"/>
  </si>
  <si>
    <t>収入済額</t>
    <rPh sb="0" eb="2">
      <t>シュウニュウ</t>
    </rPh>
    <rPh sb="2" eb="3">
      <t>ズミ</t>
    </rPh>
    <rPh sb="3" eb="4">
      <t>ガク</t>
    </rPh>
    <phoneticPr fontId="1"/>
  </si>
  <si>
    <t>収入率</t>
    <rPh sb="0" eb="2">
      <t>シュウニュウ</t>
    </rPh>
    <rPh sb="2" eb="3">
      <t>リツ</t>
    </rPh>
    <phoneticPr fontId="1"/>
  </si>
  <si>
    <t>金　　　　額</t>
    <rPh sb="0" eb="1">
      <t>キン</t>
    </rPh>
    <rPh sb="5" eb="6">
      <t>ガク</t>
    </rPh>
    <phoneticPr fontId="1"/>
  </si>
  <si>
    <t>紀の海広域施設組合財政状況の公表</t>
    <rPh sb="0" eb="1">
      <t>キ</t>
    </rPh>
    <rPh sb="2" eb="9">
      <t>ウミ</t>
    </rPh>
    <rPh sb="9" eb="11">
      <t>ザイセイ</t>
    </rPh>
    <rPh sb="11" eb="13">
      <t>ジョウキョウ</t>
    </rPh>
    <rPh sb="14" eb="16">
      <t>コウヒョウ</t>
    </rPh>
    <phoneticPr fontId="1"/>
  </si>
  <si>
    <t>（単位　千円）</t>
    <rPh sb="1" eb="3">
      <t>タンイ</t>
    </rPh>
    <rPh sb="4" eb="6">
      <t>センエン</t>
    </rPh>
    <phoneticPr fontId="1"/>
  </si>
  <si>
    <t>（単位　千円・％）</t>
    <rPh sb="1" eb="3">
      <t>タンイ</t>
    </rPh>
    <rPh sb="4" eb="6">
      <t>センエン</t>
    </rPh>
    <phoneticPr fontId="1"/>
  </si>
  <si>
    <t>歳　　入　　合　　計</t>
    <rPh sb="0" eb="1">
      <t>トシ</t>
    </rPh>
    <rPh sb="3" eb="4">
      <t>ニュウ</t>
    </rPh>
    <rPh sb="6" eb="7">
      <t>ゴウ</t>
    </rPh>
    <rPh sb="9" eb="10">
      <t>ケイ</t>
    </rPh>
    <phoneticPr fontId="1"/>
  </si>
  <si>
    <t>総務費</t>
    <rPh sb="0" eb="3">
      <t>ソウムヒ</t>
    </rPh>
    <phoneticPr fontId="1"/>
  </si>
  <si>
    <t>衛生費</t>
    <rPh sb="0" eb="2">
      <t>エイセイ</t>
    </rPh>
    <rPh sb="2" eb="3">
      <t>ヒ</t>
    </rPh>
    <phoneticPr fontId="1"/>
  </si>
  <si>
    <t>予備費</t>
    <rPh sb="0" eb="3">
      <t>ヨビヒ</t>
    </rPh>
    <phoneticPr fontId="1"/>
  </si>
  <si>
    <t>議会費</t>
    <rPh sb="0" eb="2">
      <t>ギカイ</t>
    </rPh>
    <rPh sb="2" eb="3">
      <t>ヒ</t>
    </rPh>
    <phoneticPr fontId="1"/>
  </si>
  <si>
    <t>総務管理費</t>
    <rPh sb="0" eb="2">
      <t>ソウム</t>
    </rPh>
    <rPh sb="2" eb="4">
      <t>カンリ</t>
    </rPh>
    <rPh sb="4" eb="5">
      <t>ヒ</t>
    </rPh>
    <phoneticPr fontId="1"/>
  </si>
  <si>
    <t>歳　入</t>
    <rPh sb="0" eb="1">
      <t>トシ</t>
    </rPh>
    <rPh sb="2" eb="3">
      <t>ニュウ</t>
    </rPh>
    <phoneticPr fontId="1"/>
  </si>
  <si>
    <t>歳　出</t>
    <rPh sb="0" eb="1">
      <t>トシ</t>
    </rPh>
    <rPh sb="2" eb="3">
      <t>デ</t>
    </rPh>
    <phoneticPr fontId="1"/>
  </si>
  <si>
    <t>歳　　出　　合　　計</t>
    <rPh sb="0" eb="1">
      <t>トシ</t>
    </rPh>
    <rPh sb="3" eb="4">
      <t>デ</t>
    </rPh>
    <rPh sb="6" eb="7">
      <t>ゴウ</t>
    </rPh>
    <rPh sb="9" eb="10">
      <t>ケイ</t>
    </rPh>
    <phoneticPr fontId="1"/>
  </si>
  <si>
    <t>使用料及び手数料</t>
    <rPh sb="0" eb="3">
      <t>シヨウリョウ</t>
    </rPh>
    <rPh sb="3" eb="4">
      <t>オヨ</t>
    </rPh>
    <rPh sb="5" eb="8">
      <t>テスウリョウ</t>
    </rPh>
    <phoneticPr fontId="1"/>
  </si>
  <si>
    <t>繰越金</t>
    <rPh sb="0" eb="2">
      <t>クリコシ</t>
    </rPh>
    <rPh sb="2" eb="3">
      <t>キン</t>
    </rPh>
    <phoneticPr fontId="1"/>
  </si>
  <si>
    <t>諸収入</t>
    <rPh sb="0" eb="1">
      <t>ショ</t>
    </rPh>
    <rPh sb="1" eb="3">
      <t>シュウニュウ</t>
    </rPh>
    <phoneticPr fontId="1"/>
  </si>
  <si>
    <t>手数料</t>
    <rPh sb="0" eb="3">
      <t>テスウリョウ</t>
    </rPh>
    <phoneticPr fontId="1"/>
  </si>
  <si>
    <t>預金利子</t>
    <rPh sb="0" eb="2">
      <t>ヨキン</t>
    </rPh>
    <rPh sb="2" eb="4">
      <t>リシ</t>
    </rPh>
    <phoneticPr fontId="1"/>
  </si>
  <si>
    <t>雑入</t>
    <rPh sb="0" eb="2">
      <t>ザツニュウ</t>
    </rPh>
    <phoneticPr fontId="1"/>
  </si>
  <si>
    <t>施設管理運営費</t>
    <rPh sb="0" eb="2">
      <t>シセツ</t>
    </rPh>
    <rPh sb="2" eb="4">
      <t>カンリ</t>
    </rPh>
    <rPh sb="4" eb="6">
      <t>ウンエイ</t>
    </rPh>
    <rPh sb="6" eb="7">
      <t>ヒ</t>
    </rPh>
    <phoneticPr fontId="1"/>
  </si>
  <si>
    <t>支出済額</t>
    <rPh sb="0" eb="2">
      <t>シシュツ</t>
    </rPh>
    <rPh sb="2" eb="3">
      <t>ズミ</t>
    </rPh>
    <rPh sb="3" eb="4">
      <t>ガク</t>
    </rPh>
    <phoneticPr fontId="1"/>
  </si>
  <si>
    <t>執行率</t>
    <rPh sb="0" eb="2">
      <t>シッコウ</t>
    </rPh>
    <rPh sb="2" eb="3">
      <t>リツ</t>
    </rPh>
    <phoneticPr fontId="1"/>
  </si>
  <si>
    <t>(1)組合財産の状況</t>
    <rPh sb="3" eb="5">
      <t>クミアイ</t>
    </rPh>
    <rPh sb="5" eb="7">
      <t>ザイサン</t>
    </rPh>
    <rPh sb="8" eb="10">
      <t>ジョウキョウ</t>
    </rPh>
    <phoneticPr fontId="1"/>
  </si>
  <si>
    <t>財産現在高</t>
    <rPh sb="0" eb="2">
      <t>ザイサン</t>
    </rPh>
    <rPh sb="2" eb="4">
      <t>ゲンザイ</t>
    </rPh>
    <rPh sb="4" eb="5">
      <t>タカ</t>
    </rPh>
    <phoneticPr fontId="1"/>
  </si>
  <si>
    <t>区　　分</t>
    <rPh sb="0" eb="1">
      <t>ク</t>
    </rPh>
    <rPh sb="3" eb="4">
      <t>フン</t>
    </rPh>
    <phoneticPr fontId="1"/>
  </si>
  <si>
    <t>現　在　高</t>
    <rPh sb="0" eb="1">
      <t>ゲン</t>
    </rPh>
    <rPh sb="2" eb="3">
      <t>ザイ</t>
    </rPh>
    <rPh sb="4" eb="5">
      <t>ダカ</t>
    </rPh>
    <phoneticPr fontId="1"/>
  </si>
  <si>
    <t>土地</t>
    <rPh sb="0" eb="2">
      <t>トチ</t>
    </rPh>
    <phoneticPr fontId="1"/>
  </si>
  <si>
    <t>建物</t>
    <rPh sb="0" eb="2">
      <t>タテモノ</t>
    </rPh>
    <phoneticPr fontId="1"/>
  </si>
  <si>
    <t>13,320.90㎡</t>
    <phoneticPr fontId="1"/>
  </si>
  <si>
    <t>施設整備費</t>
    <rPh sb="0" eb="2">
      <t>シセツ</t>
    </rPh>
    <rPh sb="2" eb="5">
      <t>セイビヒ</t>
    </rPh>
    <phoneticPr fontId="1"/>
  </si>
  <si>
    <t>使用料</t>
    <rPh sb="0" eb="3">
      <t>シヨウリョウ</t>
    </rPh>
    <phoneticPr fontId="1"/>
  </si>
  <si>
    <t>公債費</t>
    <rPh sb="0" eb="2">
      <t>コウサイ</t>
    </rPh>
    <rPh sb="2" eb="3">
      <t>ヒ</t>
    </rPh>
    <phoneticPr fontId="1"/>
  </si>
  <si>
    <t>公債費</t>
    <rPh sb="0" eb="3">
      <t>コウサイヒ</t>
    </rPh>
    <phoneticPr fontId="1"/>
  </si>
  <si>
    <t>災害復旧事業債</t>
    <rPh sb="0" eb="2">
      <t>サイガイ</t>
    </rPh>
    <rPh sb="2" eb="4">
      <t>フッキュウ</t>
    </rPh>
    <rPh sb="4" eb="6">
      <t>ジギョウ</t>
    </rPh>
    <rPh sb="6" eb="7">
      <t>サイ</t>
    </rPh>
    <phoneticPr fontId="1"/>
  </si>
  <si>
    <t>135,994㎡</t>
    <phoneticPr fontId="1"/>
  </si>
  <si>
    <t>令和４年度の決算と令和５年度の予算執行状況（令和５年９月３０日現在）は次のとおりです。</t>
    <rPh sb="0" eb="1">
      <t>レイ</t>
    </rPh>
    <rPh sb="1" eb="2">
      <t>ワ</t>
    </rPh>
    <rPh sb="3" eb="5">
      <t>ネンド</t>
    </rPh>
    <rPh sb="6" eb="8">
      <t>ケッサン</t>
    </rPh>
    <rPh sb="9" eb="10">
      <t>レイ</t>
    </rPh>
    <rPh sb="10" eb="11">
      <t>ワ</t>
    </rPh>
    <rPh sb="12" eb="14">
      <t>ネンド</t>
    </rPh>
    <rPh sb="15" eb="17">
      <t>ヨサン</t>
    </rPh>
    <rPh sb="17" eb="19">
      <t>シッコウ</t>
    </rPh>
    <rPh sb="19" eb="21">
      <t>ジョウキョウ</t>
    </rPh>
    <rPh sb="22" eb="23">
      <t>レイ</t>
    </rPh>
    <rPh sb="23" eb="24">
      <t>ワ</t>
    </rPh>
    <rPh sb="25" eb="26">
      <t>ネン</t>
    </rPh>
    <rPh sb="27" eb="28">
      <t>ガツ</t>
    </rPh>
    <rPh sb="30" eb="31">
      <t>ヒ</t>
    </rPh>
    <rPh sb="31" eb="33">
      <t>ゲンザイ</t>
    </rPh>
    <rPh sb="35" eb="36">
      <t>ツギ</t>
    </rPh>
    <phoneticPr fontId="1"/>
  </si>
  <si>
    <t>令和４年度決算</t>
    <rPh sb="0" eb="1">
      <t>レイ</t>
    </rPh>
    <rPh sb="1" eb="2">
      <t>ワ</t>
    </rPh>
    <rPh sb="3" eb="5">
      <t>ネンド</t>
    </rPh>
    <rPh sb="5" eb="7">
      <t>ケッサン</t>
    </rPh>
    <phoneticPr fontId="1"/>
  </si>
  <si>
    <t>令和５年度予算執行状況（令和５年９月３０日現在）</t>
    <rPh sb="0" eb="1">
      <t>レイ</t>
    </rPh>
    <rPh sb="1" eb="2">
      <t>ワ</t>
    </rPh>
    <rPh sb="3" eb="5">
      <t>ネンド</t>
    </rPh>
    <rPh sb="5" eb="7">
      <t>ヨサン</t>
    </rPh>
    <rPh sb="7" eb="9">
      <t>シッコウ</t>
    </rPh>
    <rPh sb="9" eb="11">
      <t>ジョウキョウ</t>
    </rPh>
    <rPh sb="12" eb="13">
      <t>レイ</t>
    </rPh>
    <rPh sb="13" eb="14">
      <t>ワ</t>
    </rPh>
    <rPh sb="15" eb="16">
      <t>ネン</t>
    </rPh>
    <rPh sb="17" eb="18">
      <t>ガツ</t>
    </rPh>
    <rPh sb="20" eb="21">
      <t>ヒ</t>
    </rPh>
    <rPh sb="21" eb="23">
      <t>ゲンザイ</t>
    </rPh>
    <phoneticPr fontId="1"/>
  </si>
  <si>
    <t>財産、地方債及び一時借入金の現在高(令和５年９月３０日現在）</t>
    <rPh sb="0" eb="2">
      <t>ザイサン</t>
    </rPh>
    <rPh sb="3" eb="6">
      <t>チホウサイ</t>
    </rPh>
    <rPh sb="6" eb="7">
      <t>オヨ</t>
    </rPh>
    <rPh sb="8" eb="10">
      <t>イチジ</t>
    </rPh>
    <rPh sb="10" eb="12">
      <t>カリイレ</t>
    </rPh>
    <rPh sb="12" eb="13">
      <t>キン</t>
    </rPh>
    <rPh sb="14" eb="16">
      <t>ゲンザイ</t>
    </rPh>
    <rPh sb="16" eb="17">
      <t>ダカ</t>
    </rPh>
    <rPh sb="18" eb="19">
      <t>レイ</t>
    </rPh>
    <rPh sb="19" eb="20">
      <t>ワ</t>
    </rPh>
    <rPh sb="21" eb="22">
      <t>ネン</t>
    </rPh>
    <rPh sb="23" eb="24">
      <t>ガツ</t>
    </rPh>
    <rPh sb="26" eb="27">
      <t>ヒ</t>
    </rPh>
    <rPh sb="27" eb="29">
      <t>ゲンザイ</t>
    </rPh>
    <phoneticPr fontId="1"/>
  </si>
  <si>
    <t>(2)地方債の起債及び一時借入金の状況(令和５年９月３０日現在)</t>
    <rPh sb="3" eb="6">
      <t>チホウサイ</t>
    </rPh>
    <rPh sb="7" eb="9">
      <t>キサイ</t>
    </rPh>
    <rPh sb="9" eb="10">
      <t>オヨ</t>
    </rPh>
    <rPh sb="11" eb="13">
      <t>イチジ</t>
    </rPh>
    <rPh sb="13" eb="15">
      <t>カリイレ</t>
    </rPh>
    <rPh sb="15" eb="16">
      <t>キン</t>
    </rPh>
    <rPh sb="17" eb="19">
      <t>ジョウキョウ</t>
    </rPh>
    <rPh sb="20" eb="21">
      <t>レイ</t>
    </rPh>
    <rPh sb="21" eb="22">
      <t>ワ</t>
    </rPh>
    <rPh sb="23" eb="24">
      <t>ネン</t>
    </rPh>
    <rPh sb="25" eb="26">
      <t>ツキ</t>
    </rPh>
    <rPh sb="28" eb="29">
      <t>ヒ</t>
    </rPh>
    <rPh sb="29" eb="31">
      <t>ゲンザイ</t>
    </rPh>
    <phoneticPr fontId="1"/>
  </si>
  <si>
    <t>139,195千円</t>
    <rPh sb="7" eb="9">
      <t>センエン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</si>
</sst>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38" fontId="0" fillId="0" borderId="1" xfId="1" applyFont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  <xf numFmtId="38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0" xfId="0" quotePrefix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40" fontId="0" fillId="0" borderId="1" xfId="1" applyNumberFormat="1" applyFont="1" applyBorder="1">
      <alignment vertical="center"/>
    </xf>
    <xf numFmtId="40" fontId="0" fillId="0" borderId="1" xfId="1" applyNumberFormat="1" applyFont="1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38" fontId="0" fillId="0" borderId="14" xfId="1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0" xfId="0" applyNumberFormat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abSelected="1" topLeftCell="A62" workbookViewId="0">
      <selection activeCell="K63" sqref="K63"/>
    </sheetView>
  </sheetViews>
  <sheetFormatPr defaultRowHeight="13.5" x14ac:dyDescent="0.15"/>
  <cols>
    <col min="1" max="1" width="2.875" customWidth="1"/>
    <col min="2" max="2" width="3.625" style="1" customWidth="1"/>
    <col min="3" max="3" width="18.625" customWidth="1"/>
    <col min="4" max="4" width="3.625" style="1" customWidth="1"/>
    <col min="5" max="6" width="18.625" customWidth="1"/>
    <col min="7" max="7" width="10.875" customWidth="1"/>
    <col min="8" max="8" width="9.875" customWidth="1"/>
  </cols>
  <sheetData>
    <row r="1" spans="1:6" ht="18" customHeight="1" x14ac:dyDescent="0.15">
      <c r="C1" t="s">
        <v>8</v>
      </c>
    </row>
    <row r="2" spans="1:6" ht="18" customHeight="1" x14ac:dyDescent="0.15"/>
    <row r="3" spans="1:6" ht="18" customHeight="1" x14ac:dyDescent="0.15">
      <c r="B3" s="15" t="s">
        <v>42</v>
      </c>
    </row>
    <row r="4" spans="1:6" ht="18" customHeight="1" x14ac:dyDescent="0.15">
      <c r="B4" s="15"/>
    </row>
    <row r="5" spans="1:6" ht="18" customHeight="1" x14ac:dyDescent="0.15">
      <c r="A5">
        <v>1</v>
      </c>
      <c r="C5" t="s">
        <v>43</v>
      </c>
    </row>
    <row r="6" spans="1:6" ht="18" customHeight="1" x14ac:dyDescent="0.15"/>
    <row r="7" spans="1:6" ht="18" customHeight="1" x14ac:dyDescent="0.15">
      <c r="B7" s="15" t="s">
        <v>17</v>
      </c>
      <c r="F7" s="16" t="s">
        <v>9</v>
      </c>
    </row>
    <row r="8" spans="1:6" ht="18" customHeight="1" x14ac:dyDescent="0.15">
      <c r="B8" s="32" t="s">
        <v>2</v>
      </c>
      <c r="C8" s="34"/>
      <c r="D8" s="32" t="s">
        <v>3</v>
      </c>
      <c r="E8" s="34"/>
      <c r="F8" s="2" t="s">
        <v>7</v>
      </c>
    </row>
    <row r="9" spans="1:6" ht="18" customHeight="1" x14ac:dyDescent="0.15">
      <c r="B9" s="11">
        <v>1</v>
      </c>
      <c r="C9" s="12" t="s">
        <v>0</v>
      </c>
      <c r="D9" s="4"/>
      <c r="E9" s="5"/>
      <c r="F9" s="17">
        <f>SUM(F10)</f>
        <v>634938</v>
      </c>
    </row>
    <row r="10" spans="1:6" ht="18" customHeight="1" x14ac:dyDescent="0.15">
      <c r="B10" s="13"/>
      <c r="C10" s="14"/>
      <c r="D10" s="4">
        <v>1</v>
      </c>
      <c r="E10" s="5" t="s">
        <v>1</v>
      </c>
      <c r="F10" s="17">
        <v>634938</v>
      </c>
    </row>
    <row r="11" spans="1:6" ht="18" customHeight="1" x14ac:dyDescent="0.15">
      <c r="B11" s="11">
        <v>2</v>
      </c>
      <c r="C11" s="12" t="s">
        <v>20</v>
      </c>
      <c r="D11" s="4"/>
      <c r="E11" s="5"/>
      <c r="F11" s="17">
        <f>SUM(F12:F13)</f>
        <v>81559</v>
      </c>
    </row>
    <row r="12" spans="1:6" ht="18" customHeight="1" x14ac:dyDescent="0.15">
      <c r="B12" s="18"/>
      <c r="C12" s="19"/>
      <c r="D12" s="27">
        <v>1</v>
      </c>
      <c r="E12" s="5" t="s">
        <v>37</v>
      </c>
      <c r="F12" s="17">
        <v>1895</v>
      </c>
    </row>
    <row r="13" spans="1:6" ht="18" customHeight="1" x14ac:dyDescent="0.15">
      <c r="B13" s="13"/>
      <c r="C13" s="14"/>
      <c r="D13" s="4">
        <v>2</v>
      </c>
      <c r="E13" s="5" t="s">
        <v>23</v>
      </c>
      <c r="F13" s="17">
        <v>79664</v>
      </c>
    </row>
    <row r="14" spans="1:6" ht="18" customHeight="1" x14ac:dyDescent="0.15">
      <c r="B14" s="11">
        <v>3</v>
      </c>
      <c r="C14" s="12" t="s">
        <v>21</v>
      </c>
      <c r="D14" s="4"/>
      <c r="E14" s="5"/>
      <c r="F14" s="17">
        <f>SUM(F15)</f>
        <v>17184</v>
      </c>
    </row>
    <row r="15" spans="1:6" ht="18" customHeight="1" x14ac:dyDescent="0.15">
      <c r="B15" s="13"/>
      <c r="C15" s="14"/>
      <c r="D15" s="4">
        <v>1</v>
      </c>
      <c r="E15" s="5" t="s">
        <v>21</v>
      </c>
      <c r="F15" s="17">
        <v>17184</v>
      </c>
    </row>
    <row r="16" spans="1:6" ht="18" customHeight="1" x14ac:dyDescent="0.15">
      <c r="B16" s="11">
        <v>4</v>
      </c>
      <c r="C16" s="12" t="s">
        <v>22</v>
      </c>
      <c r="D16" s="4"/>
      <c r="E16" s="5"/>
      <c r="F16" s="17">
        <f>SUM(F17:F18)</f>
        <v>114984</v>
      </c>
    </row>
    <row r="17" spans="2:6" ht="18" customHeight="1" x14ac:dyDescent="0.15">
      <c r="B17" s="18"/>
      <c r="C17" s="19"/>
      <c r="D17" s="4">
        <v>1</v>
      </c>
      <c r="E17" s="5" t="s">
        <v>24</v>
      </c>
      <c r="F17" s="17">
        <v>0</v>
      </c>
    </row>
    <row r="18" spans="2:6" ht="18" customHeight="1" x14ac:dyDescent="0.15">
      <c r="B18" s="13"/>
      <c r="C18" s="14"/>
      <c r="D18" s="13">
        <v>2</v>
      </c>
      <c r="E18" s="14" t="s">
        <v>25</v>
      </c>
      <c r="F18" s="17">
        <v>114984</v>
      </c>
    </row>
    <row r="19" spans="2:6" ht="18" customHeight="1" x14ac:dyDescent="0.15">
      <c r="B19" s="35" t="s">
        <v>11</v>
      </c>
      <c r="C19" s="35"/>
      <c r="D19" s="35"/>
      <c r="E19" s="35"/>
      <c r="F19" s="20">
        <f>F9+F11+F14+F16</f>
        <v>848665</v>
      </c>
    </row>
    <row r="20" spans="2:6" ht="18" customHeight="1" x14ac:dyDescent="0.15">
      <c r="C20" s="7"/>
      <c r="D20" s="8"/>
      <c r="E20" s="7"/>
    </row>
    <row r="21" spans="2:6" ht="18" customHeight="1" x14ac:dyDescent="0.15">
      <c r="B21" s="15" t="s">
        <v>18</v>
      </c>
      <c r="F21" s="16" t="s">
        <v>9</v>
      </c>
    </row>
    <row r="22" spans="2:6" ht="18" customHeight="1" x14ac:dyDescent="0.15">
      <c r="B22" s="32" t="s">
        <v>2</v>
      </c>
      <c r="C22" s="34"/>
      <c r="D22" s="32" t="s">
        <v>3</v>
      </c>
      <c r="E22" s="34"/>
      <c r="F22" s="2" t="s">
        <v>7</v>
      </c>
    </row>
    <row r="23" spans="2:6" ht="18" customHeight="1" x14ac:dyDescent="0.15">
      <c r="B23" s="11">
        <v>1</v>
      </c>
      <c r="C23" s="12" t="s">
        <v>15</v>
      </c>
      <c r="D23" s="4"/>
      <c r="E23" s="5"/>
      <c r="F23" s="17">
        <f>SUM(F24)</f>
        <v>395</v>
      </c>
    </row>
    <row r="24" spans="2:6" ht="18" customHeight="1" x14ac:dyDescent="0.15">
      <c r="B24" s="13"/>
      <c r="C24" s="14"/>
      <c r="D24" s="4">
        <v>1</v>
      </c>
      <c r="E24" s="5" t="s">
        <v>15</v>
      </c>
      <c r="F24" s="17">
        <v>395</v>
      </c>
    </row>
    <row r="25" spans="2:6" ht="18" customHeight="1" x14ac:dyDescent="0.15">
      <c r="B25" s="11">
        <v>2</v>
      </c>
      <c r="C25" s="12" t="s">
        <v>12</v>
      </c>
      <c r="D25" s="4"/>
      <c r="E25" s="5"/>
      <c r="F25" s="17">
        <f>SUM(F26)</f>
        <v>53567</v>
      </c>
    </row>
    <row r="26" spans="2:6" ht="18" customHeight="1" x14ac:dyDescent="0.15">
      <c r="B26" s="13"/>
      <c r="C26" s="14"/>
      <c r="D26" s="4">
        <v>1</v>
      </c>
      <c r="E26" s="5" t="s">
        <v>16</v>
      </c>
      <c r="F26" s="17">
        <v>53567</v>
      </c>
    </row>
    <row r="27" spans="2:6" ht="18" customHeight="1" x14ac:dyDescent="0.15">
      <c r="B27" s="11">
        <v>3</v>
      </c>
      <c r="C27" s="12" t="s">
        <v>13</v>
      </c>
      <c r="D27" s="4"/>
      <c r="E27" s="5"/>
      <c r="F27" s="17">
        <f>SUM(F28:F29)</f>
        <v>754701</v>
      </c>
    </row>
    <row r="28" spans="2:6" ht="18" customHeight="1" x14ac:dyDescent="0.15">
      <c r="B28" s="18"/>
      <c r="C28" s="19"/>
      <c r="D28" s="4">
        <v>1</v>
      </c>
      <c r="E28" s="5" t="s">
        <v>26</v>
      </c>
      <c r="F28" s="17">
        <v>739631</v>
      </c>
    </row>
    <row r="29" spans="2:6" ht="18" customHeight="1" x14ac:dyDescent="0.15">
      <c r="B29" s="13"/>
      <c r="C29" s="14"/>
      <c r="D29" s="4">
        <v>2</v>
      </c>
      <c r="E29" s="5" t="s">
        <v>36</v>
      </c>
      <c r="F29" s="17">
        <v>15070</v>
      </c>
    </row>
    <row r="30" spans="2:6" ht="18" customHeight="1" x14ac:dyDescent="0.15">
      <c r="B30" s="11">
        <v>4</v>
      </c>
      <c r="C30" s="12" t="s">
        <v>39</v>
      </c>
      <c r="D30" s="30"/>
      <c r="E30" s="5"/>
      <c r="F30" s="17">
        <f>SUM(F31)</f>
        <v>21698</v>
      </c>
    </row>
    <row r="31" spans="2:6" ht="18" customHeight="1" x14ac:dyDescent="0.15">
      <c r="B31" s="13"/>
      <c r="C31" s="14"/>
      <c r="D31" s="13">
        <v>1</v>
      </c>
      <c r="E31" s="14" t="s">
        <v>39</v>
      </c>
      <c r="F31" s="28">
        <v>21698</v>
      </c>
    </row>
    <row r="32" spans="2:6" ht="18" customHeight="1" x14ac:dyDescent="0.15">
      <c r="B32" s="35" t="s">
        <v>19</v>
      </c>
      <c r="C32" s="35"/>
      <c r="D32" s="35"/>
      <c r="E32" s="35"/>
      <c r="F32" s="20">
        <f>F23+F25+F27+F30</f>
        <v>830361</v>
      </c>
    </row>
    <row r="33" spans="1:8" ht="18" customHeight="1" x14ac:dyDescent="0.15">
      <c r="C33" s="7"/>
      <c r="D33" s="8"/>
      <c r="E33" s="7"/>
    </row>
    <row r="34" spans="1:8" ht="18" customHeight="1" x14ac:dyDescent="0.15">
      <c r="C34" s="7"/>
      <c r="D34" s="8"/>
      <c r="E34" s="7"/>
    </row>
    <row r="35" spans="1:8" ht="18" customHeight="1" x14ac:dyDescent="0.15">
      <c r="A35">
        <v>2</v>
      </c>
      <c r="C35" s="15" t="s">
        <v>44</v>
      </c>
      <c r="D35" s="8"/>
      <c r="E35" s="7"/>
    </row>
    <row r="36" spans="1:8" ht="18" customHeight="1" x14ac:dyDescent="0.15">
      <c r="C36" s="7"/>
      <c r="D36" s="8"/>
      <c r="E36" s="7"/>
    </row>
    <row r="37" spans="1:8" ht="18" customHeight="1" x14ac:dyDescent="0.15">
      <c r="B37" s="1" t="s">
        <v>17</v>
      </c>
      <c r="C37" s="9"/>
      <c r="D37" s="10"/>
      <c r="E37" s="9"/>
      <c r="H37" s="16" t="s">
        <v>10</v>
      </c>
    </row>
    <row r="38" spans="1:8" ht="18" customHeight="1" x14ac:dyDescent="0.15">
      <c r="B38" s="32" t="s">
        <v>2</v>
      </c>
      <c r="C38" s="34"/>
      <c r="D38" s="32" t="s">
        <v>3</v>
      </c>
      <c r="E38" s="34"/>
      <c r="F38" s="2" t="s">
        <v>4</v>
      </c>
      <c r="G38" s="2" t="s">
        <v>5</v>
      </c>
      <c r="H38" s="2" t="s">
        <v>6</v>
      </c>
    </row>
    <row r="39" spans="1:8" ht="18" customHeight="1" x14ac:dyDescent="0.15">
      <c r="B39" s="11">
        <v>1</v>
      </c>
      <c r="C39" s="12" t="s">
        <v>0</v>
      </c>
      <c r="D39" s="4"/>
      <c r="E39" s="5"/>
      <c r="F39" s="17">
        <f>SUM(F40)</f>
        <v>642037</v>
      </c>
      <c r="G39" s="17">
        <f>G40</f>
        <v>464833</v>
      </c>
      <c r="H39" s="25">
        <f>G39/F39*100</f>
        <v>72.399721511377066</v>
      </c>
    </row>
    <row r="40" spans="1:8" ht="18" customHeight="1" x14ac:dyDescent="0.15">
      <c r="B40" s="13"/>
      <c r="C40" s="14"/>
      <c r="D40" s="4">
        <v>1</v>
      </c>
      <c r="E40" s="5" t="s">
        <v>1</v>
      </c>
      <c r="F40" s="17">
        <v>642037</v>
      </c>
      <c r="G40" s="17">
        <v>464833</v>
      </c>
      <c r="H40" s="25">
        <f t="shared" ref="H40:H49" si="0">G40/F40*100</f>
        <v>72.399721511377066</v>
      </c>
    </row>
    <row r="41" spans="1:8" ht="18" customHeight="1" x14ac:dyDescent="0.15">
      <c r="B41" s="11">
        <v>2</v>
      </c>
      <c r="C41" s="12" t="s">
        <v>20</v>
      </c>
      <c r="D41" s="4"/>
      <c r="E41" s="5"/>
      <c r="F41" s="17">
        <f>SUM(F42:F43)</f>
        <v>82217</v>
      </c>
      <c r="G41" s="17">
        <f>SUM(G42:G43)</f>
        <v>37393</v>
      </c>
      <c r="H41" s="25">
        <f t="shared" si="0"/>
        <v>45.480861622292231</v>
      </c>
    </row>
    <row r="42" spans="1:8" ht="18" customHeight="1" x14ac:dyDescent="0.15">
      <c r="B42" s="18"/>
      <c r="C42" s="19"/>
      <c r="D42" s="4">
        <v>1</v>
      </c>
      <c r="E42" s="5" t="s">
        <v>37</v>
      </c>
      <c r="F42" s="17">
        <v>1697</v>
      </c>
      <c r="G42" s="17">
        <v>1020</v>
      </c>
      <c r="H42" s="25">
        <f t="shared" si="0"/>
        <v>60.106069534472596</v>
      </c>
    </row>
    <row r="43" spans="1:8" ht="18" customHeight="1" x14ac:dyDescent="0.15">
      <c r="B43" s="18"/>
      <c r="C43" s="19"/>
      <c r="D43" s="29">
        <v>2</v>
      </c>
      <c r="E43" s="5" t="s">
        <v>23</v>
      </c>
      <c r="F43" s="17">
        <v>80520</v>
      </c>
      <c r="G43" s="17">
        <v>36373</v>
      </c>
      <c r="H43" s="25">
        <f t="shared" si="0"/>
        <v>45.172627918529557</v>
      </c>
    </row>
    <row r="44" spans="1:8" ht="18" customHeight="1" x14ac:dyDescent="0.15">
      <c r="B44" s="11">
        <v>3</v>
      </c>
      <c r="C44" s="12" t="s">
        <v>21</v>
      </c>
      <c r="D44" s="4"/>
      <c r="E44" s="5"/>
      <c r="F44" s="17">
        <f>SUM(F45)</f>
        <v>1</v>
      </c>
      <c r="G44" s="17">
        <f>SUM(G45)</f>
        <v>18303</v>
      </c>
      <c r="H44" s="26">
        <f t="shared" si="0"/>
        <v>1830300</v>
      </c>
    </row>
    <row r="45" spans="1:8" ht="18" customHeight="1" x14ac:dyDescent="0.15">
      <c r="B45" s="13"/>
      <c r="C45" s="14"/>
      <c r="D45" s="4">
        <v>1</v>
      </c>
      <c r="E45" s="5" t="s">
        <v>21</v>
      </c>
      <c r="F45" s="17">
        <v>1</v>
      </c>
      <c r="G45" s="17">
        <v>18303</v>
      </c>
      <c r="H45" s="26">
        <f t="shared" si="0"/>
        <v>1830300</v>
      </c>
    </row>
    <row r="46" spans="1:8" ht="18" customHeight="1" x14ac:dyDescent="0.15">
      <c r="B46" s="11">
        <v>4</v>
      </c>
      <c r="C46" s="12" t="s">
        <v>22</v>
      </c>
      <c r="D46" s="4"/>
      <c r="E46" s="5"/>
      <c r="F46" s="17">
        <f>SUM(F47:F48)</f>
        <v>104694</v>
      </c>
      <c r="G46" s="17">
        <f>SUM(G47:G48)</f>
        <v>38937</v>
      </c>
      <c r="H46" s="25">
        <f t="shared" si="0"/>
        <v>37.191243051177722</v>
      </c>
    </row>
    <row r="47" spans="1:8" ht="18" customHeight="1" x14ac:dyDescent="0.15">
      <c r="B47" s="18"/>
      <c r="C47" s="19"/>
      <c r="D47" s="4">
        <v>1</v>
      </c>
      <c r="E47" s="5" t="s">
        <v>24</v>
      </c>
      <c r="F47" s="17">
        <v>1</v>
      </c>
      <c r="G47" s="17">
        <v>0</v>
      </c>
      <c r="H47" s="25">
        <f t="shared" si="0"/>
        <v>0</v>
      </c>
    </row>
    <row r="48" spans="1:8" ht="18" customHeight="1" x14ac:dyDescent="0.15">
      <c r="B48" s="13"/>
      <c r="C48" s="14"/>
      <c r="D48" s="13">
        <v>2</v>
      </c>
      <c r="E48" s="14" t="s">
        <v>25</v>
      </c>
      <c r="F48" s="17">
        <v>104693</v>
      </c>
      <c r="G48" s="17">
        <v>38937</v>
      </c>
      <c r="H48" s="25">
        <f t="shared" si="0"/>
        <v>37.191598292149422</v>
      </c>
    </row>
    <row r="49" spans="2:8" ht="18" customHeight="1" x14ac:dyDescent="0.15">
      <c r="B49" s="32" t="s">
        <v>11</v>
      </c>
      <c r="C49" s="33"/>
      <c r="D49" s="33"/>
      <c r="E49" s="34"/>
      <c r="F49" s="20">
        <f>F39+F41+F44+F46</f>
        <v>828949</v>
      </c>
      <c r="G49" s="20">
        <f>G39+G41+G44+G46</f>
        <v>559466</v>
      </c>
      <c r="H49" s="25">
        <f t="shared" si="0"/>
        <v>67.49100366850071</v>
      </c>
    </row>
    <row r="50" spans="2:8" ht="18" customHeight="1" x14ac:dyDescent="0.15"/>
    <row r="51" spans="2:8" ht="18" customHeight="1" x14ac:dyDescent="0.15">
      <c r="B51" s="1" t="s">
        <v>18</v>
      </c>
      <c r="C51" s="9"/>
      <c r="D51" s="10"/>
      <c r="E51" s="9"/>
      <c r="H51" s="16" t="s">
        <v>10</v>
      </c>
    </row>
    <row r="52" spans="2:8" ht="18" customHeight="1" x14ac:dyDescent="0.15">
      <c r="B52" s="32" t="s">
        <v>2</v>
      </c>
      <c r="C52" s="34"/>
      <c r="D52" s="32" t="s">
        <v>3</v>
      </c>
      <c r="E52" s="34"/>
      <c r="F52" s="2" t="s">
        <v>4</v>
      </c>
      <c r="G52" s="2" t="s">
        <v>27</v>
      </c>
      <c r="H52" s="2" t="s">
        <v>28</v>
      </c>
    </row>
    <row r="53" spans="2:8" ht="18" customHeight="1" x14ac:dyDescent="0.15">
      <c r="B53" s="11">
        <v>1</v>
      </c>
      <c r="C53" s="12" t="s">
        <v>15</v>
      </c>
      <c r="D53" s="4"/>
      <c r="E53" s="5"/>
      <c r="F53" s="17">
        <f>SUM(F54)</f>
        <v>424</v>
      </c>
      <c r="G53" s="17">
        <f>G54</f>
        <v>19</v>
      </c>
      <c r="H53" s="21">
        <f>G53/F53*100</f>
        <v>4.4811320754716979</v>
      </c>
    </row>
    <row r="54" spans="2:8" ht="18" customHeight="1" x14ac:dyDescent="0.15">
      <c r="B54" s="13"/>
      <c r="C54" s="14"/>
      <c r="D54" s="4">
        <v>1</v>
      </c>
      <c r="E54" s="5" t="s">
        <v>15</v>
      </c>
      <c r="F54" s="17">
        <v>424</v>
      </c>
      <c r="G54" s="17">
        <v>19</v>
      </c>
      <c r="H54" s="21">
        <f t="shared" ref="H54:H61" si="1">G54/F54*100</f>
        <v>4.4811320754716979</v>
      </c>
    </row>
    <row r="55" spans="2:8" ht="18" customHeight="1" x14ac:dyDescent="0.15">
      <c r="B55" s="11">
        <v>2</v>
      </c>
      <c r="C55" s="12" t="s">
        <v>12</v>
      </c>
      <c r="D55" s="4"/>
      <c r="E55" s="5"/>
      <c r="F55" s="17">
        <f>SUM(F56)</f>
        <v>42084</v>
      </c>
      <c r="G55" s="17">
        <f>SUM(G56)</f>
        <v>19052</v>
      </c>
      <c r="H55" s="21">
        <f t="shared" si="1"/>
        <v>45.271362037829107</v>
      </c>
    </row>
    <row r="56" spans="2:8" ht="18" customHeight="1" x14ac:dyDescent="0.15">
      <c r="B56" s="13"/>
      <c r="C56" s="14"/>
      <c r="D56" s="4">
        <v>1</v>
      </c>
      <c r="E56" s="5" t="s">
        <v>16</v>
      </c>
      <c r="F56" s="17">
        <v>42084</v>
      </c>
      <c r="G56" s="17">
        <v>19052</v>
      </c>
      <c r="H56" s="21">
        <f t="shared" si="1"/>
        <v>45.271362037829107</v>
      </c>
    </row>
    <row r="57" spans="2:8" ht="18" customHeight="1" x14ac:dyDescent="0.15">
      <c r="B57" s="11">
        <v>3</v>
      </c>
      <c r="C57" s="12" t="s">
        <v>13</v>
      </c>
      <c r="D57" s="4"/>
      <c r="E57" s="5"/>
      <c r="F57" s="17">
        <f>SUM(F58:F59)</f>
        <v>762831</v>
      </c>
      <c r="G57" s="17">
        <f>SUM(G58)</f>
        <v>263746</v>
      </c>
      <c r="H57" s="21">
        <f t="shared" si="1"/>
        <v>34.574630553818601</v>
      </c>
    </row>
    <row r="58" spans="2:8" ht="18" customHeight="1" x14ac:dyDescent="0.15">
      <c r="B58" s="18"/>
      <c r="C58" s="19"/>
      <c r="D58" s="4">
        <v>1</v>
      </c>
      <c r="E58" s="5" t="s">
        <v>26</v>
      </c>
      <c r="F58" s="17">
        <v>747804</v>
      </c>
      <c r="G58" s="17">
        <v>263746</v>
      </c>
      <c r="H58" s="21">
        <f t="shared" si="1"/>
        <v>35.269402142807472</v>
      </c>
    </row>
    <row r="59" spans="2:8" ht="18" customHeight="1" x14ac:dyDescent="0.15">
      <c r="B59" s="13"/>
      <c r="C59" s="14"/>
      <c r="D59" s="4">
        <v>2</v>
      </c>
      <c r="E59" s="5" t="s">
        <v>36</v>
      </c>
      <c r="F59" s="17">
        <v>15027</v>
      </c>
      <c r="G59" s="17">
        <f>SUM(G62:G63)</f>
        <v>0</v>
      </c>
      <c r="H59" s="21">
        <f t="shared" si="1"/>
        <v>0</v>
      </c>
    </row>
    <row r="60" spans="2:8" ht="18" customHeight="1" x14ac:dyDescent="0.15">
      <c r="B60" s="18">
        <v>4</v>
      </c>
      <c r="C60" s="19" t="s">
        <v>38</v>
      </c>
      <c r="D60" s="29"/>
      <c r="E60" s="5"/>
      <c r="F60" s="17">
        <f>SUM(F61:F61)</f>
        <v>21698</v>
      </c>
      <c r="G60" s="17">
        <f>SUM(G61:G61)</f>
        <v>10849</v>
      </c>
      <c r="H60" s="21">
        <f t="shared" si="1"/>
        <v>50</v>
      </c>
    </row>
    <row r="61" spans="2:8" ht="18" customHeight="1" x14ac:dyDescent="0.15">
      <c r="B61" s="18"/>
      <c r="C61" s="19"/>
      <c r="D61" s="29">
        <v>1</v>
      </c>
      <c r="E61" s="5" t="s">
        <v>39</v>
      </c>
      <c r="F61" s="17">
        <v>21698</v>
      </c>
      <c r="G61" s="17">
        <v>10849</v>
      </c>
      <c r="H61" s="21">
        <f t="shared" si="1"/>
        <v>50</v>
      </c>
    </row>
    <row r="62" spans="2:8" ht="18" customHeight="1" x14ac:dyDescent="0.15">
      <c r="B62" s="11">
        <v>5</v>
      </c>
      <c r="C62" s="12" t="s">
        <v>14</v>
      </c>
      <c r="D62" s="4"/>
      <c r="E62" s="5"/>
      <c r="F62" s="17">
        <f>SUM(F63)</f>
        <v>1912</v>
      </c>
      <c r="G62" s="17">
        <f>SUM(G63)</f>
        <v>0</v>
      </c>
      <c r="H62" s="21">
        <f>G62/F62*100</f>
        <v>0</v>
      </c>
    </row>
    <row r="63" spans="2:8" ht="18" customHeight="1" x14ac:dyDescent="0.15">
      <c r="B63" s="13"/>
      <c r="C63" s="14"/>
      <c r="D63" s="4">
        <v>1</v>
      </c>
      <c r="E63" s="5" t="s">
        <v>14</v>
      </c>
      <c r="F63" s="17">
        <v>1912</v>
      </c>
      <c r="G63" s="17">
        <v>0</v>
      </c>
      <c r="H63" s="21">
        <f>G63/F63*100</f>
        <v>0</v>
      </c>
    </row>
    <row r="64" spans="2:8" ht="18" customHeight="1" x14ac:dyDescent="0.15">
      <c r="B64" s="35" t="s">
        <v>19</v>
      </c>
      <c r="C64" s="35"/>
      <c r="D64" s="35"/>
      <c r="E64" s="35"/>
      <c r="F64" s="20">
        <f>F53+F55+F57+F60+F62</f>
        <v>828949</v>
      </c>
      <c r="G64" s="20">
        <f>G53+G55+G57+G60+G62</f>
        <v>293666</v>
      </c>
      <c r="H64" s="25">
        <f t="shared" ref="H64" si="2">G64/F64*100</f>
        <v>35.426304875209453</v>
      </c>
    </row>
    <row r="65" spans="1:6" ht="18" customHeight="1" x14ac:dyDescent="0.15"/>
    <row r="66" spans="1:6" ht="18" customHeight="1" x14ac:dyDescent="0.15">
      <c r="A66">
        <v>3</v>
      </c>
      <c r="C66" s="15" t="s">
        <v>45</v>
      </c>
    </row>
    <row r="67" spans="1:6" ht="18" customHeight="1" x14ac:dyDescent="0.15">
      <c r="B67" s="22" t="s">
        <v>29</v>
      </c>
    </row>
    <row r="68" spans="1:6" ht="18" customHeight="1" x14ac:dyDescent="0.15">
      <c r="C68" t="s">
        <v>30</v>
      </c>
    </row>
    <row r="69" spans="1:6" ht="18" customHeight="1" x14ac:dyDescent="0.15">
      <c r="E69" s="11" t="s">
        <v>31</v>
      </c>
      <c r="F69" s="23" t="s">
        <v>32</v>
      </c>
    </row>
    <row r="70" spans="1:6" ht="18" customHeight="1" x14ac:dyDescent="0.15">
      <c r="E70" s="3" t="s">
        <v>33</v>
      </c>
      <c r="F70" s="24" t="s">
        <v>41</v>
      </c>
    </row>
    <row r="71" spans="1:6" ht="18" customHeight="1" x14ac:dyDescent="0.15">
      <c r="E71" s="3" t="s">
        <v>34</v>
      </c>
      <c r="F71" s="24" t="s">
        <v>35</v>
      </c>
    </row>
    <row r="72" spans="1:6" ht="18" customHeight="1" x14ac:dyDescent="0.15">
      <c r="E72" s="6"/>
      <c r="F72" s="6"/>
    </row>
    <row r="73" spans="1:6" ht="18" customHeight="1" x14ac:dyDescent="0.15">
      <c r="B73" s="22" t="s">
        <v>46</v>
      </c>
    </row>
    <row r="74" spans="1:6" ht="18" customHeight="1" x14ac:dyDescent="0.15">
      <c r="C74" t="s">
        <v>40</v>
      </c>
      <c r="E74" s="31" t="s">
        <v>47</v>
      </c>
    </row>
    <row r="75" spans="1:6" ht="18" customHeight="1" x14ac:dyDescent="0.15"/>
    <row r="76" spans="1:6" ht="18" customHeight="1" x14ac:dyDescent="0.15"/>
    <row r="77" spans="1:6" ht="18" customHeight="1" x14ac:dyDescent="0.15"/>
    <row r="78" spans="1:6" ht="18" customHeight="1" x14ac:dyDescent="0.15"/>
    <row r="79" spans="1:6" ht="18" customHeight="1" x14ac:dyDescent="0.15"/>
    <row r="80" spans="1:6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</sheetData>
  <mergeCells count="12">
    <mergeCell ref="B49:E49"/>
    <mergeCell ref="B52:C52"/>
    <mergeCell ref="D52:E52"/>
    <mergeCell ref="B64:E64"/>
    <mergeCell ref="B8:C8"/>
    <mergeCell ref="D8:E8"/>
    <mergeCell ref="B38:C38"/>
    <mergeCell ref="D38:E38"/>
    <mergeCell ref="B19:E19"/>
    <mergeCell ref="B22:C22"/>
    <mergeCell ref="D22:E22"/>
    <mergeCell ref="B32:E32"/>
  </mergeCells>
  <phoneticPr fontId="1"/>
  <pageMargins left="0.70866141732283472" right="0.70866141732283472" top="0.55118110236220474" bottom="0.55118110236220474" header="0.31496062992125984" footer="0.31496062992125984"/>
  <pageSetup paperSize="9" orientation="portrait" horizontalDpi="300" verticalDpi="300" r:id="rId1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2023-11-01T07:34:45Z</dcterms:modified>
</cp:coreProperties>
</file>